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0210"/>
  <workbookPr/>
  <mc:AlternateContent xmlns:mc="http://schemas.openxmlformats.org/markup-compatibility/2006">
    <mc:Choice Requires="x15">
      <x15ac:absPath xmlns:x15ac="http://schemas.microsoft.com/office/spreadsheetml/2010/11/ac" url="/Users/a_fischer/Desktop/ IOC/GOOS/"/>
    </mc:Choice>
  </mc:AlternateContent>
  <bookViews>
    <workbookView xWindow="1020" yWindow="460" windowWidth="18900" windowHeight="14900" tabRatio="500"/>
  </bookViews>
  <sheets>
    <sheet name="simplified" sheetId="3" r:id="rId1"/>
    <sheet name="full details" sheetId="1" r:id="rId2"/>
    <sheet name="Sheet2" sheetId="2" r:id="rId3"/>
  </sheet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8" i="1" l="1"/>
  <c r="E19" i="1"/>
  <c r="N9" i="1"/>
  <c r="N10" i="1"/>
  <c r="M9" i="1"/>
  <c r="M10" i="1"/>
  <c r="L9" i="1"/>
  <c r="L10" i="1"/>
  <c r="K9" i="1"/>
  <c r="K10" i="1"/>
  <c r="J9" i="1"/>
  <c r="J10" i="1"/>
  <c r="G9" i="1"/>
  <c r="G10" i="1"/>
  <c r="H9" i="1"/>
  <c r="H10" i="1"/>
  <c r="I9" i="1"/>
  <c r="I10" i="1"/>
  <c r="F9" i="1"/>
  <c r="F10" i="1"/>
  <c r="F11" i="1" s="1"/>
  <c r="F14" i="1" s="1"/>
  <c r="Q9" i="1"/>
  <c r="Q10" i="1"/>
  <c r="R9" i="1"/>
  <c r="R10" i="1"/>
  <c r="S9" i="1"/>
  <c r="S10" i="1"/>
  <c r="S11" i="1"/>
  <c r="S17" i="1" s="1"/>
  <c r="T9" i="1"/>
  <c r="T11" i="1" s="1"/>
  <c r="T16" i="1" s="1"/>
  <c r="T10" i="1"/>
  <c r="U9" i="1"/>
  <c r="U10" i="1"/>
  <c r="E20" i="1"/>
  <c r="O9" i="1"/>
  <c r="O10" i="1"/>
  <c r="O11" i="1"/>
  <c r="P9" i="1"/>
  <c r="P11" i="1" s="1"/>
  <c r="P10" i="1"/>
  <c r="E25" i="1"/>
  <c r="J7" i="1"/>
  <c r="E64" i="1"/>
  <c r="E73" i="1"/>
  <c r="E23" i="1"/>
  <c r="E26" i="1"/>
  <c r="E27" i="1"/>
  <c r="E28" i="1"/>
  <c r="E29" i="1"/>
  <c r="E31" i="1"/>
  <c r="E32" i="1"/>
  <c r="E33" i="1"/>
  <c r="E35" i="1"/>
  <c r="E36" i="1"/>
  <c r="E37" i="1"/>
  <c r="E38" i="1"/>
  <c r="E39" i="1"/>
  <c r="E41" i="1"/>
  <c r="E42" i="1"/>
  <c r="E43" i="1"/>
  <c r="E45" i="1"/>
  <c r="E46" i="1"/>
  <c r="E47" i="1"/>
  <c r="E48" i="1"/>
  <c r="E49" i="1"/>
  <c r="E50" i="1"/>
  <c r="E51" i="1"/>
  <c r="E52" i="1"/>
  <c r="E53" i="1"/>
  <c r="E55" i="1"/>
  <c r="E56" i="1"/>
  <c r="E57" i="1"/>
  <c r="E58" i="1"/>
  <c r="E59" i="1"/>
  <c r="E60" i="1"/>
  <c r="E62" i="1"/>
  <c r="E66" i="1"/>
  <c r="F7" i="1"/>
  <c r="G7" i="1"/>
  <c r="H7" i="1"/>
  <c r="I7" i="1"/>
  <c r="K7" i="1"/>
  <c r="L7" i="1"/>
  <c r="M7" i="1"/>
  <c r="N7" i="1"/>
  <c r="O7" i="1"/>
  <c r="P7" i="1"/>
  <c r="Q7" i="1"/>
  <c r="R7" i="1"/>
  <c r="S7" i="1"/>
  <c r="T7" i="1"/>
  <c r="U7" i="1"/>
  <c r="R11" i="1" l="1"/>
  <c r="R17" i="1" s="1"/>
  <c r="H11" i="1"/>
  <c r="H14" i="1" s="1"/>
  <c r="L11" i="1"/>
  <c r="L14" i="1" s="1"/>
  <c r="E10" i="1"/>
  <c r="J11" i="1"/>
  <c r="J15" i="1" s="1"/>
  <c r="E15" i="1" s="1"/>
  <c r="N11" i="1"/>
  <c r="U11" i="1"/>
  <c r="Q11" i="1"/>
  <c r="I11" i="1"/>
  <c r="I14" i="1" s="1"/>
  <c r="K11" i="1"/>
  <c r="K14" i="1" s="1"/>
  <c r="M11" i="1"/>
  <c r="M16" i="1" s="1"/>
  <c r="E7" i="1"/>
  <c r="E9" i="1"/>
  <c r="E17" i="1"/>
  <c r="E16" i="1"/>
  <c r="G11" i="1"/>
  <c r="G14" i="1" s="1"/>
  <c r="E11" i="1" l="1"/>
  <c r="E14" i="1"/>
</calcChain>
</file>

<file path=xl/sharedStrings.xml><?xml version="1.0" encoding="utf-8"?>
<sst xmlns="http://schemas.openxmlformats.org/spreadsheetml/2006/main" count="288" uniqueCount="165">
  <si>
    <t>GOOS Update</t>
  </si>
  <si>
    <t>GOOS Webinars</t>
  </si>
  <si>
    <t>GOOS Steering Committee</t>
  </si>
  <si>
    <t>Physics Panel</t>
  </si>
  <si>
    <t>Biogeochemistry Panel</t>
  </si>
  <si>
    <t>Biology and Ecosystems Panel</t>
  </si>
  <si>
    <t>JCOMM Management Committee</t>
  </si>
  <si>
    <t>JCOMM Session</t>
  </si>
  <si>
    <t>Frequency</t>
  </si>
  <si>
    <t>4x year</t>
  </si>
  <si>
    <t>ongoing</t>
  </si>
  <si>
    <t>12x year</t>
  </si>
  <si>
    <t>1x year</t>
  </si>
  <si>
    <t>every 4 yrs</t>
  </si>
  <si>
    <t>JCOMM Observations Coordination Group</t>
  </si>
  <si>
    <t>JCOMM Ship Observations Team</t>
  </si>
  <si>
    <t>JCOMM Data Buoy Cooperation Panel</t>
  </si>
  <si>
    <t>JCOMM GLOSS</t>
  </si>
  <si>
    <t>JCOMMOPS - co-management with WMO, CLS, Ifremer</t>
  </si>
  <si>
    <t>link to TPOS 2020</t>
  </si>
  <si>
    <t>Reporting to sponsors (IOC, WMO, UNEP, ICSU)</t>
  </si>
  <si>
    <t>GOOS liaison with in kind contributors (USA, Australia)</t>
  </si>
  <si>
    <t>link to AtlantOS</t>
  </si>
  <si>
    <t>link to DOOS</t>
  </si>
  <si>
    <t>JCOMM SFSPA (input)</t>
  </si>
  <si>
    <t>JCOMM Expert Team on Operational Ocean Forecast Systems</t>
  </si>
  <si>
    <t>Supporting preparations for OceanObs'19</t>
  </si>
  <si>
    <t>AtlantOS deliverables</t>
  </si>
  <si>
    <t>18 mo</t>
  </si>
  <si>
    <t>1-2x per biennium</t>
  </si>
  <si>
    <t>supporting GOOS Regional Alliances</t>
  </si>
  <si>
    <t>GOOS Liaison with sister orgs (JCOMM, IODE, GCOS, sub-commissions)</t>
  </si>
  <si>
    <t>1x year update</t>
  </si>
  <si>
    <t>checksum</t>
  </si>
  <si>
    <t>staff time (FTE)</t>
  </si>
  <si>
    <t>Other jobs outside of GOOS and JCOMM context</t>
  </si>
  <si>
    <t>Budget and personnel management, project tracking</t>
  </si>
  <si>
    <t>Other GOOS outreach material</t>
  </si>
  <si>
    <t>various</t>
  </si>
  <si>
    <t>GOOS Strategic Mapping / EOV - network spec sheets</t>
  </si>
  <si>
    <t>General assistance to all of the above</t>
  </si>
  <si>
    <t>JCOMMOPS TC support to DBCP</t>
  </si>
  <si>
    <t>JCOMMOPS TC support to Argo</t>
  </si>
  <si>
    <t>JCOMMOPS TC Support to OceanSITES</t>
  </si>
  <si>
    <t>JCOMMOPS general support</t>
  </si>
  <si>
    <t>JCOMMOPS TC Support to GO-SHIP</t>
  </si>
  <si>
    <t>JCOMM / WMO Satellite Communications Forum / JTA</t>
  </si>
  <si>
    <t>GOOS Website / social media</t>
  </si>
  <si>
    <t>Broad area of the GOOS / JCOMM work plan</t>
  </si>
  <si>
    <t xml:space="preserve">GOOS </t>
  </si>
  <si>
    <t>Albert Fischer</t>
  </si>
  <si>
    <t>Funding source (RP or EXB)</t>
  </si>
  <si>
    <t>Employer</t>
  </si>
  <si>
    <t>RP</t>
  </si>
  <si>
    <t>Ward Appeltans</t>
  </si>
  <si>
    <t>Denis Chang Seng</t>
  </si>
  <si>
    <t>Thorkild Aarup</t>
  </si>
  <si>
    <t>IOC/HQ</t>
  </si>
  <si>
    <t>Forest Collins</t>
  </si>
  <si>
    <t>Grade</t>
  </si>
  <si>
    <t>P-5</t>
  </si>
  <si>
    <t>P-4</t>
  </si>
  <si>
    <t>P-3</t>
  </si>
  <si>
    <t>G-5</t>
  </si>
  <si>
    <t>P-2</t>
  </si>
  <si>
    <t>G-3</t>
  </si>
  <si>
    <t>director'</t>
  </si>
  <si>
    <t>postdoc'</t>
  </si>
  <si>
    <t>project officer'</t>
  </si>
  <si>
    <t>-</t>
  </si>
  <si>
    <t>IOPAN</t>
  </si>
  <si>
    <t>AIMS</t>
  </si>
  <si>
    <t>in kind (US NSF)</t>
  </si>
  <si>
    <t>in kind (EC)</t>
  </si>
  <si>
    <t>EXB (EC)</t>
  </si>
  <si>
    <t>EXB (multiple)</t>
  </si>
  <si>
    <t>EXB (multiple and EC)</t>
  </si>
  <si>
    <t>EXB (region)</t>
  </si>
  <si>
    <t>EXB (US NOAA+State)</t>
  </si>
  <si>
    <t>in kind (Australia)</t>
  </si>
  <si>
    <t>Patricia Miloslavich</t>
  </si>
  <si>
    <t>Artur Palacz</t>
  </si>
  <si>
    <t>Maciej Telszewski</t>
  </si>
  <si>
    <t>Katy Hill</t>
  </si>
  <si>
    <t>Emanuela Rusciano</t>
  </si>
  <si>
    <t>Martin Kramp</t>
  </si>
  <si>
    <t>Mathieu Belbeoch</t>
  </si>
  <si>
    <t>IOC/ Oostende</t>
  </si>
  <si>
    <t>WMO/ Brest</t>
  </si>
  <si>
    <t>IOC/ Brest</t>
  </si>
  <si>
    <t>WMO/ HQ</t>
  </si>
  <si>
    <t>Renbo Pang</t>
  </si>
  <si>
    <t>E</t>
  </si>
  <si>
    <t>B</t>
  </si>
  <si>
    <t>F</t>
  </si>
  <si>
    <t>B/C/E</t>
  </si>
  <si>
    <t>B/C</t>
  </si>
  <si>
    <t>C</t>
  </si>
  <si>
    <t>Michael Ott</t>
  </si>
  <si>
    <t>IWMO/ Brest</t>
  </si>
  <si>
    <t>Secondment SOA</t>
  </si>
  <si>
    <t>IOC</t>
  </si>
  <si>
    <t>China SOA</t>
  </si>
  <si>
    <t>EC AtlantOS</t>
  </si>
  <si>
    <t>JCOMMOPS</t>
  </si>
  <si>
    <t>USA NOAA</t>
  </si>
  <si>
    <t>USA NSF</t>
  </si>
  <si>
    <t>Special mix</t>
  </si>
  <si>
    <t>USA</t>
  </si>
  <si>
    <t>TPOS 2020 deliverables</t>
  </si>
  <si>
    <t>DOOS deliverables</t>
  </si>
  <si>
    <t>OceanObs'19 direct support</t>
  </si>
  <si>
    <t>Australia</t>
  </si>
  <si>
    <t>China</t>
  </si>
  <si>
    <t>GOOS core percent</t>
  </si>
  <si>
    <t>GOOS projects</t>
  </si>
  <si>
    <t>GOOS sum</t>
  </si>
  <si>
    <t>Funding</t>
  </si>
  <si>
    <t>European Commission</t>
  </si>
  <si>
    <t>other countries</t>
  </si>
  <si>
    <t>France</t>
  </si>
  <si>
    <t>Emma Heslop</t>
  </si>
  <si>
    <t>Long Jiang (WMO)</t>
  </si>
  <si>
    <t>Mathieu Belbeoch (WMO)</t>
  </si>
  <si>
    <t>JCOMMOPS Ship coordinator (Martin Kramp)</t>
  </si>
  <si>
    <t>Staff member</t>
  </si>
  <si>
    <t>Employer / location</t>
  </si>
  <si>
    <t>Funding horizon</t>
  </si>
  <si>
    <t>Prospects for renewal</t>
  </si>
  <si>
    <t>Area of work</t>
  </si>
  <si>
    <t>IOC / Paris</t>
  </si>
  <si>
    <t>IOC / Oostende</t>
  </si>
  <si>
    <t>June 2019</t>
  </si>
  <si>
    <t>end 2019</t>
  </si>
  <si>
    <t>Sep 2018</t>
  </si>
  <si>
    <t>March 2019</t>
  </si>
  <si>
    <t>project-based</t>
  </si>
  <si>
    <t>history of long-term NSF funding</t>
  </si>
  <si>
    <t>history of long-term NOAA funding</t>
  </si>
  <si>
    <t>SOA potential for one-year renewal</t>
  </si>
  <si>
    <t>UTAS / Hobart</t>
  </si>
  <si>
    <t>IOPAN / Sopot</t>
  </si>
  <si>
    <t>WMO / Geneva</t>
  </si>
  <si>
    <t>Long Jiang</t>
  </si>
  <si>
    <t>WMO / Brest</t>
  </si>
  <si>
    <t>WMO / Geneva-Brest</t>
  </si>
  <si>
    <t>AtlantOS, GOOS requirements, strategic mapping</t>
  </si>
  <si>
    <t>support to SOT, GO-SHIP, Argo and DBCP deployment</t>
  </si>
  <si>
    <t>50% GOOS BioEco</t>
  </si>
  <si>
    <t>50% GRAs and JCOMM services</t>
  </si>
  <si>
    <t>SC, management, strategy, communications</t>
  </si>
  <si>
    <t>focus on JCOMM Observations Programme Area</t>
  </si>
  <si>
    <t>support to all GOOS office</t>
  </si>
  <si>
    <t>GOOS strategic mapping, JCOMM services</t>
  </si>
  <si>
    <t>GCOS, GOOS Physics/Climate, OceanObs'19, WMO engagement</t>
  </si>
  <si>
    <t>GOOS BGC</t>
  </si>
  <si>
    <t>GOOS BGC and AtlantOS</t>
  </si>
  <si>
    <t>GOOS BioEco</t>
  </si>
  <si>
    <t>Argo TC and JCOMMOPS manager</t>
  </si>
  <si>
    <t>Technical coordination for DBCP and OceanSITES</t>
  </si>
  <si>
    <t>mix of project and long-term NOAA funding</t>
  </si>
  <si>
    <t>GOOS</t>
  </si>
  <si>
    <r>
      <rPr>
        <b/>
        <sz val="12"/>
        <color theme="1"/>
        <rFont val="Calibri"/>
        <family val="2"/>
        <scheme val="minor"/>
      </rPr>
      <t>GOOS Office human resources summary</t>
    </r>
    <r>
      <rPr>
        <sz val="12"/>
        <color theme="1"/>
        <rFont val="Calibri"/>
        <family val="2"/>
        <scheme val="minor"/>
      </rPr>
      <t xml:space="preserve">
</t>
    </r>
    <r>
      <rPr>
        <i/>
        <sz val="12"/>
        <color theme="1"/>
        <rFont val="Calibri"/>
        <family val="2"/>
        <scheme val="minor"/>
      </rPr>
      <t>25 February 2018</t>
    </r>
  </si>
  <si>
    <t>history of long-term NOAA funding; some diversity</t>
  </si>
  <si>
    <t>This document serves as a background for the GOOS Executive meeting (1-2 March 2018). This first sheet focuses on the funding horizons for individuals in the GOOS Office, and highlights the need to take action to sustain or find new funding sources for the work of the panels, as well as ensure engagement with the long-term funders of the OOPC, IOCCP, and JCOMMOPS. The second sheet gives details of the areas of work of each individual for GOOS, and allows calculation of FTEs devoted to different areas, for a strategic and implementation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</si>
</sst>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2"/>
      <color theme="1"/>
      <name val="Calibri"/>
      <family val="2"/>
      <scheme val="minor"/>
    </font>
    <font>
      <i/>
      <sz val="12"/>
      <color theme="1"/>
      <name val="Calibri"/>
      <scheme val="minor"/>
    </font>
    <font>
      <sz val="8"/>
      <name val="Calibri"/>
      <family val="2"/>
      <scheme val="minor"/>
    </font>
    <font>
      <b/>
      <sz val="12"/>
      <color theme="1"/>
      <name val="Calibri"/>
      <family val="2"/>
      <scheme val="minor"/>
    </font>
    <font>
      <sz val="12"/>
      <color rgb="FF000000"/>
      <name val="Calibri"/>
      <family val="2"/>
      <scheme val="minor"/>
    </font>
    <font>
      <i/>
      <sz val="12"/>
      <color rgb="FF000000"/>
      <name val="Calibri"/>
      <scheme val="minor"/>
    </font>
    <font>
      <b/>
      <i/>
      <sz val="12"/>
      <color theme="1"/>
      <name val="Calibri"/>
      <scheme val="minor"/>
    </font>
    <font>
      <i/>
      <sz val="12"/>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EB05"/>
        <bgColor indexed="64"/>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1" xfId="0" applyBorder="1"/>
    <xf numFmtId="0" fontId="1" fillId="0" borderId="1" xfId="0" applyFont="1" applyBorder="1"/>
    <xf numFmtId="2" fontId="1" fillId="0" borderId="1" xfId="0" applyNumberFormat="1" applyFont="1" applyBorder="1"/>
    <xf numFmtId="9" fontId="1" fillId="0" borderId="1" xfId="0" applyNumberFormat="1" applyFont="1" applyBorder="1"/>
    <xf numFmtId="9" fontId="0" fillId="0" borderId="1" xfId="0" applyNumberFormat="1" applyBorder="1"/>
    <xf numFmtId="0" fontId="0" fillId="0" borderId="1" xfId="0" applyFont="1" applyBorder="1" applyAlignment="1">
      <alignment wrapText="1"/>
    </xf>
    <xf numFmtId="0" fontId="3" fillId="0" borderId="1" xfId="0" applyFont="1" applyBorder="1" applyAlignment="1">
      <alignment wrapText="1"/>
    </xf>
    <xf numFmtId="0" fontId="0" fillId="0" borderId="1" xfId="0" applyBorder="1" applyAlignment="1">
      <alignment wrapText="1"/>
    </xf>
    <xf numFmtId="0" fontId="0" fillId="0" borderId="1" xfId="0" quotePrefix="1" applyBorder="1" applyAlignment="1">
      <alignment wrapText="1"/>
    </xf>
    <xf numFmtId="0" fontId="0" fillId="2" borderId="1" xfId="0" applyFill="1" applyBorder="1" applyAlignment="1">
      <alignment wrapText="1"/>
    </xf>
    <xf numFmtId="0" fontId="0" fillId="0" borderId="1" xfId="0" applyBorder="1" applyAlignment="1">
      <alignment textRotation="90" wrapText="1"/>
    </xf>
    <xf numFmtId="0" fontId="4" fillId="0" borderId="1" xfId="0" applyFont="1" applyBorder="1"/>
    <xf numFmtId="0" fontId="5" fillId="0" borderId="2" xfId="0" applyFont="1" applyBorder="1"/>
    <xf numFmtId="0" fontId="4" fillId="0" borderId="2" xfId="0" applyFont="1" applyBorder="1"/>
    <xf numFmtId="0" fontId="0" fillId="0" borderId="2" xfId="0" applyBorder="1"/>
    <xf numFmtId="0" fontId="4" fillId="0" borderId="2" xfId="0" applyFont="1" applyBorder="1" applyAlignment="1">
      <alignment wrapText="1"/>
    </xf>
    <xf numFmtId="0" fontId="0" fillId="0" borderId="2" xfId="0" applyBorder="1" applyAlignment="1">
      <alignment textRotation="90" wrapText="1"/>
    </xf>
    <xf numFmtId="0" fontId="0" fillId="0" borderId="2" xfId="0" applyBorder="1" applyAlignment="1">
      <alignment wrapText="1"/>
    </xf>
    <xf numFmtId="0" fontId="6" fillId="0" borderId="1" xfId="0" applyFont="1" applyBorder="1"/>
    <xf numFmtId="2" fontId="6" fillId="0" borderId="1" xfId="0" applyNumberFormat="1" applyFont="1" applyBorder="1"/>
    <xf numFmtId="9" fontId="6" fillId="0" borderId="1" xfId="0" applyNumberFormat="1" applyFont="1" applyBorder="1"/>
    <xf numFmtId="0" fontId="0" fillId="0" borderId="0" xfId="0" applyAlignment="1">
      <alignment wrapText="1"/>
    </xf>
    <xf numFmtId="0" fontId="0" fillId="0" borderId="0" xfId="0" applyAlignment="1">
      <alignment horizontal="center" wrapText="1"/>
    </xf>
    <xf numFmtId="0" fontId="8" fillId="0" borderId="0" xfId="0" applyFont="1" applyAlignment="1">
      <alignment wrapText="1"/>
    </xf>
    <xf numFmtId="0" fontId="0" fillId="0" borderId="3" xfId="0" applyBorder="1"/>
    <xf numFmtId="0" fontId="0" fillId="0" borderId="3" xfId="0" applyBorder="1" applyAlignment="1">
      <alignment wrapText="1"/>
    </xf>
    <xf numFmtId="0" fontId="7" fillId="0" borderId="3" xfId="0" applyFont="1" applyBorder="1"/>
    <xf numFmtId="0" fontId="0" fillId="5" borderId="3" xfId="0" applyFill="1" applyBorder="1" applyAlignment="1">
      <alignment wrapText="1"/>
    </xf>
    <xf numFmtId="0" fontId="0" fillId="3" borderId="3" xfId="0" applyFill="1" applyBorder="1" applyAlignment="1">
      <alignment wrapText="1"/>
    </xf>
    <xf numFmtId="0" fontId="0" fillId="4" borderId="3" xfId="0" applyFill="1" applyBorder="1" applyAlignment="1">
      <alignment wrapText="1"/>
    </xf>
    <xf numFmtId="0" fontId="0" fillId="6" borderId="3" xfId="0" applyFill="1" applyBorder="1" applyAlignment="1">
      <alignment wrapText="1"/>
    </xf>
    <xf numFmtId="0" fontId="7" fillId="0" borderId="3" xfId="0" applyFont="1" applyBorder="1" applyAlignment="1">
      <alignment wrapText="1"/>
    </xf>
    <xf numFmtId="17" fontId="3" fillId="0" borderId="3" xfId="0" quotePrefix="1" applyNumberFormat="1" applyFont="1" applyBorder="1"/>
    <xf numFmtId="0" fontId="3" fillId="0" borderId="3" xfId="0" quotePrefix="1" applyFont="1" applyBorder="1"/>
    <xf numFmtId="0" fontId="3" fillId="0" borderId="3" xfId="0" applyFont="1" applyBorder="1"/>
    <xf numFmtId="17" fontId="3" fillId="0" borderId="3" xfId="0" applyNumberFormat="1" applyFont="1" applyBorder="1"/>
  </cellXfs>
  <cellStyles count="1">
    <cellStyle name="Normal" xfId="0" builtinId="0"/>
  </cellStyles>
  <dxfs count="0"/>
  <tableStyles count="0" defaultTableStyle="TableStyleMedium9" defaultPivotStyle="PivotStyleMedium7"/>
  <colors>
    <mruColors>
      <color rgb="FFFFEB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2DD-F548-AA21-19D42CB3F8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2DD-F548-AA21-19D42CB3F8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2DD-F548-AA21-19D42CB3F8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2DD-F548-AA21-19D42CB3F8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2DD-F548-AA21-19D42CB3F8C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2DD-F548-AA21-19D42CB3F8C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2DD-F548-AA21-19D42CB3F8C9}"/>
              </c:ext>
            </c:extLst>
          </c:dPt>
          <c:cat>
            <c:strRef>
              <c:f>Sheet2!$A$2:$A$8</c:f>
              <c:strCache>
                <c:ptCount val="7"/>
                <c:pt idx="0">
                  <c:v>USA</c:v>
                </c:pt>
                <c:pt idx="1">
                  <c:v>IOC</c:v>
                </c:pt>
                <c:pt idx="2">
                  <c:v>European Commission</c:v>
                </c:pt>
                <c:pt idx="3">
                  <c:v>Australia</c:v>
                </c:pt>
                <c:pt idx="4">
                  <c:v>France</c:v>
                </c:pt>
                <c:pt idx="5">
                  <c:v>China</c:v>
                </c:pt>
                <c:pt idx="6">
                  <c:v>other countries</c:v>
                </c:pt>
              </c:strCache>
            </c:strRef>
          </c:cat>
          <c:val>
            <c:numRef>
              <c:f>Sheet2!$B$2:$B$8</c:f>
              <c:numCache>
                <c:formatCode>General</c:formatCode>
                <c:ptCount val="7"/>
                <c:pt idx="0">
                  <c:v>4.78</c:v>
                </c:pt>
                <c:pt idx="1">
                  <c:v>3.5300000000000007</c:v>
                </c:pt>
                <c:pt idx="2">
                  <c:v>2.4000000000000004</c:v>
                </c:pt>
                <c:pt idx="3">
                  <c:v>1.03</c:v>
                </c:pt>
                <c:pt idx="4">
                  <c:v>0.8</c:v>
                </c:pt>
                <c:pt idx="5">
                  <c:v>0.75</c:v>
                </c:pt>
                <c:pt idx="6">
                  <c:v>0.4</c:v>
                </c:pt>
              </c:numCache>
            </c:numRef>
          </c:val>
          <c:extLst>
            <c:ext xmlns:c16="http://schemas.microsoft.com/office/drawing/2014/chart" uri="{C3380CC4-5D6E-409C-BE32-E72D297353CC}">
              <c16:uniqueId val="{0000000E-02DD-F548-AA21-19D42CB3F8C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38100</xdr:rowOff>
    </xdr:from>
    <xdr:to>
      <xdr:col>1</xdr:col>
      <xdr:colOff>0</xdr:colOff>
      <xdr:row>2</xdr:row>
      <xdr:rowOff>12700</xdr:rowOff>
    </xdr:to>
    <xdr:pic>
      <xdr:nvPicPr>
        <xdr:cNvPr id="3" name="Picture 2">
          <a:extLst>
            <a:ext uri="{FF2B5EF4-FFF2-40B4-BE49-F238E27FC236}">
              <a16:creationId xmlns:a16="http://schemas.microsoft.com/office/drawing/2014/main" id="{E12D0C81-949A-4142-910D-127DC0CDE7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38100"/>
          <a:ext cx="1244600" cy="58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577850</xdr:colOff>
      <xdr:row>10</xdr:row>
      <xdr:rowOff>63500</xdr:rowOff>
    </xdr:from>
    <xdr:to>
      <xdr:col>12</xdr:col>
      <xdr:colOff>196850</xdr:colOff>
      <xdr:row>23</xdr:row>
      <xdr:rowOff>165100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view="pageLayout" zoomScaleNormal="100" workbookViewId="0">
      <selection activeCell="E14" sqref="E14"/>
    </sheetView>
  </sheetViews>
  <sheetFormatPr baseColWidth="10" defaultRowHeight="16"/>
  <cols>
    <col min="1" max="1" width="16.6640625" customWidth="1"/>
    <col min="2" max="3" width="18.33203125" customWidth="1"/>
    <col min="4" max="4" width="25.1640625" style="22" customWidth="1"/>
    <col min="5" max="5" width="43.33203125" style="22" customWidth="1"/>
  </cols>
  <sheetData>
    <row r="1" spans="1:5" ht="32" customHeight="1">
      <c r="A1" s="23" t="s">
        <v>162</v>
      </c>
      <c r="B1" s="23"/>
      <c r="C1" s="23"/>
      <c r="D1" s="23"/>
      <c r="E1" s="23"/>
    </row>
    <row r="3" spans="1:5" ht="7" customHeight="1"/>
    <row r="4" spans="1:5" ht="62" customHeight="1">
      <c r="A4" s="24" t="s">
        <v>164</v>
      </c>
      <c r="B4" s="24"/>
      <c r="C4" s="24"/>
      <c r="D4" s="24"/>
      <c r="E4" s="24"/>
    </row>
    <row r="6" spans="1:5">
      <c r="A6" s="27" t="s">
        <v>125</v>
      </c>
      <c r="B6" s="27" t="s">
        <v>126</v>
      </c>
      <c r="C6" s="27" t="s">
        <v>127</v>
      </c>
      <c r="D6" s="32" t="s">
        <v>128</v>
      </c>
      <c r="E6" s="32" t="s">
        <v>129</v>
      </c>
    </row>
    <row r="7" spans="1:5">
      <c r="A7" s="27" t="s">
        <v>161</v>
      </c>
      <c r="B7" s="25"/>
      <c r="C7" s="25"/>
      <c r="D7" s="26"/>
      <c r="E7" s="26"/>
    </row>
    <row r="8" spans="1:5">
      <c r="A8" s="25" t="s">
        <v>50</v>
      </c>
      <c r="B8" s="25" t="s">
        <v>130</v>
      </c>
      <c r="C8" s="25" t="s">
        <v>69</v>
      </c>
      <c r="D8" s="28"/>
      <c r="E8" s="26" t="s">
        <v>150</v>
      </c>
    </row>
    <row r="9" spans="1:5">
      <c r="A9" s="25" t="s">
        <v>121</v>
      </c>
      <c r="B9" s="25" t="s">
        <v>130</v>
      </c>
      <c r="C9" s="25" t="s">
        <v>69</v>
      </c>
      <c r="D9" s="28"/>
      <c r="E9" s="26" t="s">
        <v>151</v>
      </c>
    </row>
    <row r="10" spans="1:5">
      <c r="A10" s="25" t="s">
        <v>54</v>
      </c>
      <c r="B10" s="25" t="s">
        <v>131</v>
      </c>
      <c r="C10" s="25" t="s">
        <v>69</v>
      </c>
      <c r="D10" s="28"/>
      <c r="E10" s="26" t="s">
        <v>148</v>
      </c>
    </row>
    <row r="11" spans="1:5">
      <c r="A11" s="25" t="s">
        <v>55</v>
      </c>
      <c r="B11" s="25" t="s">
        <v>130</v>
      </c>
      <c r="C11" s="25" t="s">
        <v>69</v>
      </c>
      <c r="D11" s="28"/>
      <c r="E11" s="26" t="s">
        <v>149</v>
      </c>
    </row>
    <row r="12" spans="1:5">
      <c r="A12" s="25" t="s">
        <v>58</v>
      </c>
      <c r="B12" s="25" t="s">
        <v>130</v>
      </c>
      <c r="C12" s="25" t="s">
        <v>69</v>
      </c>
      <c r="D12" s="28"/>
      <c r="E12" s="26" t="s">
        <v>152</v>
      </c>
    </row>
    <row r="13" spans="1:5">
      <c r="A13" s="25" t="s">
        <v>98</v>
      </c>
      <c r="B13" s="25" t="s">
        <v>130</v>
      </c>
      <c r="C13" s="33" t="s">
        <v>132</v>
      </c>
      <c r="D13" s="29" t="s">
        <v>136</v>
      </c>
      <c r="E13" s="26" t="s">
        <v>146</v>
      </c>
    </row>
    <row r="14" spans="1:5" ht="32">
      <c r="A14" s="25" t="s">
        <v>91</v>
      </c>
      <c r="B14" s="25" t="s">
        <v>130</v>
      </c>
      <c r="C14" s="34" t="s">
        <v>132</v>
      </c>
      <c r="D14" s="30" t="s">
        <v>139</v>
      </c>
      <c r="E14" s="26" t="s">
        <v>153</v>
      </c>
    </row>
    <row r="15" spans="1:5" ht="32">
      <c r="A15" s="25" t="s">
        <v>83</v>
      </c>
      <c r="B15" s="25" t="s">
        <v>142</v>
      </c>
      <c r="C15" s="35" t="s">
        <v>133</v>
      </c>
      <c r="D15" s="30" t="s">
        <v>138</v>
      </c>
      <c r="E15" s="26" t="s">
        <v>154</v>
      </c>
    </row>
    <row r="16" spans="1:5" ht="32">
      <c r="A16" s="25" t="s">
        <v>82</v>
      </c>
      <c r="B16" s="25" t="s">
        <v>141</v>
      </c>
      <c r="C16" s="33" t="s">
        <v>134</v>
      </c>
      <c r="D16" s="30" t="s">
        <v>137</v>
      </c>
      <c r="E16" s="26" t="s">
        <v>155</v>
      </c>
    </row>
    <row r="17" spans="1:5">
      <c r="A17" s="25" t="s">
        <v>81</v>
      </c>
      <c r="B17" s="25" t="s">
        <v>141</v>
      </c>
      <c r="C17" s="35"/>
      <c r="D17" s="29" t="s">
        <v>136</v>
      </c>
      <c r="E17" s="26" t="s">
        <v>156</v>
      </c>
    </row>
    <row r="18" spans="1:5">
      <c r="A18" s="25" t="s">
        <v>80</v>
      </c>
      <c r="B18" s="25" t="s">
        <v>140</v>
      </c>
      <c r="C18" s="33" t="s">
        <v>135</v>
      </c>
      <c r="D18" s="29" t="s">
        <v>136</v>
      </c>
      <c r="E18" s="26" t="s">
        <v>157</v>
      </c>
    </row>
    <row r="19" spans="1:5">
      <c r="A19" s="27" t="s">
        <v>104</v>
      </c>
      <c r="B19" s="25"/>
      <c r="C19" s="35"/>
      <c r="D19" s="26"/>
      <c r="E19" s="26"/>
    </row>
    <row r="20" spans="1:5" ht="32">
      <c r="A20" s="25" t="s">
        <v>86</v>
      </c>
      <c r="B20" s="25" t="s">
        <v>144</v>
      </c>
      <c r="C20" s="36" t="s">
        <v>133</v>
      </c>
      <c r="D20" s="30" t="s">
        <v>163</v>
      </c>
      <c r="E20" s="26" t="s">
        <v>158</v>
      </c>
    </row>
    <row r="21" spans="1:5" ht="32">
      <c r="A21" s="25" t="s">
        <v>143</v>
      </c>
      <c r="B21" s="25" t="s">
        <v>145</v>
      </c>
      <c r="C21" s="35" t="s">
        <v>133</v>
      </c>
      <c r="D21" s="30" t="s">
        <v>163</v>
      </c>
      <c r="E21" s="26" t="s">
        <v>159</v>
      </c>
    </row>
    <row r="22" spans="1:5" ht="32">
      <c r="A22" s="25" t="s">
        <v>85</v>
      </c>
      <c r="B22" s="25" t="s">
        <v>144</v>
      </c>
      <c r="C22" s="35" t="s">
        <v>133</v>
      </c>
      <c r="D22" s="31" t="s">
        <v>160</v>
      </c>
      <c r="E22" s="26" t="s">
        <v>147</v>
      </c>
    </row>
    <row r="23" spans="1:5">
      <c r="A23" s="25" t="s">
        <v>84</v>
      </c>
      <c r="B23" s="25" t="s">
        <v>144</v>
      </c>
      <c r="C23" s="33" t="s">
        <v>132</v>
      </c>
      <c r="D23" s="29" t="s">
        <v>136</v>
      </c>
      <c r="E23" s="26"/>
    </row>
  </sheetData>
  <mergeCells count="2">
    <mergeCell ref="A4:E4"/>
    <mergeCell ref="A1:E1"/>
  </mergeCells>
  <pageMargins left="0.7" right="0.7" top="0.75" bottom="0.75" header="0.3" footer="0.3"/>
  <pageSetup paperSize="9"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5"/>
  <sheetViews>
    <sheetView topLeftCell="C2" workbookViewId="0">
      <pane xSplit="1" topLeftCell="N1" activePane="topRight" state="frozen"/>
      <selection activeCell="C2" sqref="C2"/>
      <selection pane="topRight" activeCell="E55" sqref="E55:E60"/>
    </sheetView>
  </sheetViews>
  <sheetFormatPr baseColWidth="10" defaultRowHeight="16"/>
  <cols>
    <col min="1" max="2" width="0" style="1" hidden="1" customWidth="1"/>
    <col min="3" max="3" width="58.1640625" style="1" customWidth="1"/>
    <col min="4" max="4" width="13.33203125" style="1" customWidth="1"/>
    <col min="5" max="21" width="8" style="1" customWidth="1"/>
    <col min="22" max="16384" width="10.83203125" style="1"/>
  </cols>
  <sheetData>
    <row r="1" spans="1:21" hidden="1">
      <c r="B1" s="12"/>
      <c r="C1" s="1" t="s">
        <v>49</v>
      </c>
    </row>
    <row r="2" spans="1:21" s="11" customFormat="1" ht="144">
      <c r="A2" s="17"/>
      <c r="B2" s="13"/>
      <c r="D2" s="11" t="s">
        <v>8</v>
      </c>
      <c r="E2" s="11" t="s">
        <v>34</v>
      </c>
      <c r="F2" s="11" t="s">
        <v>50</v>
      </c>
      <c r="G2" s="11" t="s">
        <v>121</v>
      </c>
      <c r="H2" s="11" t="s">
        <v>54</v>
      </c>
      <c r="I2" s="11" t="s">
        <v>55</v>
      </c>
      <c r="J2" s="11" t="s">
        <v>91</v>
      </c>
      <c r="K2" s="11" t="s">
        <v>56</v>
      </c>
      <c r="L2" s="11" t="s">
        <v>58</v>
      </c>
      <c r="M2" s="11" t="s">
        <v>98</v>
      </c>
      <c r="N2" s="11" t="s">
        <v>123</v>
      </c>
      <c r="O2" s="11" t="s">
        <v>122</v>
      </c>
      <c r="P2" s="11" t="s">
        <v>124</v>
      </c>
      <c r="Q2" s="11" t="s">
        <v>84</v>
      </c>
      <c r="R2" s="11" t="s">
        <v>83</v>
      </c>
      <c r="S2" s="11" t="s">
        <v>82</v>
      </c>
      <c r="T2" s="11" t="s">
        <v>81</v>
      </c>
      <c r="U2" s="11" t="s">
        <v>80</v>
      </c>
    </row>
    <row r="3" spans="1:21" s="8" customFormat="1" ht="32">
      <c r="A3" s="18"/>
      <c r="B3" s="14"/>
      <c r="C3" s="8" t="s">
        <v>59</v>
      </c>
      <c r="F3" s="8" t="s">
        <v>60</v>
      </c>
      <c r="G3" s="8" t="s">
        <v>61</v>
      </c>
      <c r="H3" s="8" t="s">
        <v>62</v>
      </c>
      <c r="I3" s="8" t="s">
        <v>62</v>
      </c>
      <c r="J3" s="8" t="s">
        <v>64</v>
      </c>
      <c r="K3" s="8" t="s">
        <v>60</v>
      </c>
      <c r="L3" s="8" t="s">
        <v>63</v>
      </c>
      <c r="M3" s="8" t="s">
        <v>61</v>
      </c>
      <c r="N3" s="8" t="s">
        <v>62</v>
      </c>
      <c r="O3" s="8" t="s">
        <v>64</v>
      </c>
      <c r="P3" s="8" t="s">
        <v>64</v>
      </c>
      <c r="Q3" s="8" t="s">
        <v>65</v>
      </c>
      <c r="R3" s="8" t="s">
        <v>61</v>
      </c>
      <c r="S3" s="9" t="s">
        <v>66</v>
      </c>
      <c r="T3" s="9" t="s">
        <v>67</v>
      </c>
      <c r="U3" s="9" t="s">
        <v>68</v>
      </c>
    </row>
    <row r="4" spans="1:21" s="8" customFormat="1" ht="48">
      <c r="A4" s="18"/>
      <c r="B4" s="14"/>
      <c r="F4" s="8" t="s">
        <v>101</v>
      </c>
      <c r="G4" s="8" t="s">
        <v>101</v>
      </c>
      <c r="H4" s="8" t="s">
        <v>101</v>
      </c>
      <c r="I4" s="8" t="s">
        <v>101</v>
      </c>
      <c r="J4" s="8" t="s">
        <v>102</v>
      </c>
      <c r="K4" s="8" t="s">
        <v>101</v>
      </c>
      <c r="L4" s="8" t="s">
        <v>101</v>
      </c>
      <c r="M4" s="8" t="s">
        <v>103</v>
      </c>
      <c r="N4" s="8" t="s">
        <v>104</v>
      </c>
      <c r="O4" s="8" t="s">
        <v>104</v>
      </c>
      <c r="P4" s="8" t="s">
        <v>104</v>
      </c>
      <c r="Q4" s="8" t="s">
        <v>104</v>
      </c>
      <c r="R4" s="8" t="s">
        <v>105</v>
      </c>
      <c r="S4" s="9" t="s">
        <v>106</v>
      </c>
      <c r="T4" s="9" t="s">
        <v>103</v>
      </c>
      <c r="U4" s="9" t="s">
        <v>107</v>
      </c>
    </row>
    <row r="5" spans="1:21" s="8" customFormat="1" ht="64">
      <c r="C5" s="8" t="s">
        <v>51</v>
      </c>
      <c r="F5" s="8" t="s">
        <v>53</v>
      </c>
      <c r="G5" s="8" t="s">
        <v>53</v>
      </c>
      <c r="H5" s="8" t="s">
        <v>53</v>
      </c>
      <c r="I5" s="8" t="s">
        <v>53</v>
      </c>
      <c r="J5" s="8" t="s">
        <v>100</v>
      </c>
      <c r="K5" s="8" t="s">
        <v>53</v>
      </c>
      <c r="L5" s="8" t="s">
        <v>75</v>
      </c>
      <c r="M5" s="8" t="s">
        <v>74</v>
      </c>
      <c r="N5" s="8" t="s">
        <v>75</v>
      </c>
      <c r="O5" s="8" t="s">
        <v>75</v>
      </c>
      <c r="P5" s="8" t="s">
        <v>76</v>
      </c>
      <c r="Q5" s="8" t="s">
        <v>77</v>
      </c>
      <c r="R5" s="8" t="s">
        <v>78</v>
      </c>
      <c r="S5" s="8" t="s">
        <v>72</v>
      </c>
      <c r="T5" s="8" t="s">
        <v>73</v>
      </c>
      <c r="U5" s="8" t="s">
        <v>79</v>
      </c>
    </row>
    <row r="6" spans="1:21" s="8" customFormat="1" ht="48">
      <c r="C6" s="8" t="s">
        <v>52</v>
      </c>
      <c r="F6" s="10" t="s">
        <v>57</v>
      </c>
      <c r="G6" s="10" t="s">
        <v>57</v>
      </c>
      <c r="H6" s="10" t="s">
        <v>87</v>
      </c>
      <c r="I6" s="10" t="s">
        <v>57</v>
      </c>
      <c r="J6" s="10" t="s">
        <v>57</v>
      </c>
      <c r="K6" s="10" t="s">
        <v>57</v>
      </c>
      <c r="L6" s="10" t="s">
        <v>57</v>
      </c>
      <c r="M6" s="10" t="s">
        <v>57</v>
      </c>
      <c r="N6" s="8" t="s">
        <v>88</v>
      </c>
      <c r="O6" s="8" t="s">
        <v>88</v>
      </c>
      <c r="P6" s="10" t="s">
        <v>99</v>
      </c>
      <c r="Q6" s="10" t="s">
        <v>89</v>
      </c>
      <c r="R6" s="8" t="s">
        <v>90</v>
      </c>
      <c r="S6" s="8" t="s">
        <v>70</v>
      </c>
      <c r="T6" s="8" t="s">
        <v>70</v>
      </c>
      <c r="U6" s="8" t="s">
        <v>71</v>
      </c>
    </row>
    <row r="7" spans="1:21" s="2" customFormat="1">
      <c r="C7" s="2" t="s">
        <v>33</v>
      </c>
      <c r="E7" s="3">
        <f>SUM(F7:U7)</f>
        <v>14.100000000000001</v>
      </c>
      <c r="F7" s="4">
        <f t="shared" ref="F7:U7" si="0">SUM(F23:F73)</f>
        <v>1.0000000000000002</v>
      </c>
      <c r="G7" s="4">
        <f t="shared" si="0"/>
        <v>1.0000000000000002</v>
      </c>
      <c r="H7" s="4">
        <f t="shared" si="0"/>
        <v>0.5</v>
      </c>
      <c r="I7" s="4">
        <f t="shared" si="0"/>
        <v>0.49999999999999994</v>
      </c>
      <c r="J7" s="4">
        <f t="shared" si="0"/>
        <v>1.0000000000000002</v>
      </c>
      <c r="K7" s="4">
        <f t="shared" si="0"/>
        <v>0.1</v>
      </c>
      <c r="L7" s="4">
        <f t="shared" si="0"/>
        <v>1</v>
      </c>
      <c r="M7" s="4">
        <f t="shared" si="0"/>
        <v>1</v>
      </c>
      <c r="N7" s="4">
        <f t="shared" si="0"/>
        <v>1</v>
      </c>
      <c r="O7" s="4">
        <f t="shared" si="0"/>
        <v>1</v>
      </c>
      <c r="P7" s="4">
        <f t="shared" si="0"/>
        <v>1</v>
      </c>
      <c r="Q7" s="4">
        <f t="shared" si="0"/>
        <v>1</v>
      </c>
      <c r="R7" s="4">
        <f t="shared" si="0"/>
        <v>1</v>
      </c>
      <c r="S7" s="4">
        <f t="shared" si="0"/>
        <v>1</v>
      </c>
      <c r="T7" s="4">
        <f t="shared" si="0"/>
        <v>1</v>
      </c>
      <c r="U7" s="4">
        <f t="shared" si="0"/>
        <v>1</v>
      </c>
    </row>
    <row r="8" spans="1:21" s="2" customFormat="1">
      <c r="E8" s="3"/>
      <c r="F8" s="4"/>
      <c r="G8" s="4"/>
      <c r="H8" s="4"/>
      <c r="I8" s="4"/>
      <c r="J8" s="4"/>
      <c r="K8" s="4"/>
      <c r="L8" s="4"/>
      <c r="M8" s="4"/>
      <c r="N8" s="4"/>
      <c r="O8" s="4"/>
      <c r="P8" s="4"/>
      <c r="Q8" s="4"/>
      <c r="R8" s="4"/>
      <c r="S8" s="4"/>
      <c r="T8" s="4"/>
      <c r="U8" s="4"/>
    </row>
    <row r="9" spans="1:21" s="2" customFormat="1">
      <c r="C9" s="2" t="s">
        <v>114</v>
      </c>
      <c r="E9" s="3">
        <f>SUM(F9:U9)</f>
        <v>10.790000000000001</v>
      </c>
      <c r="F9" s="4">
        <f>SUM(F23:F43)+SUM(F47:F51)+SUM(F55:F60)+F62+F64</f>
        <v>0.69000000000000017</v>
      </c>
      <c r="G9" s="4">
        <f t="shared" ref="G9:U9" si="1">SUM(G23:G43)+SUM(G47:G51)+SUM(G55:G60)+G62+G64</f>
        <v>0.85000000000000009</v>
      </c>
      <c r="H9" s="4">
        <f t="shared" si="1"/>
        <v>0.45</v>
      </c>
      <c r="I9" s="4">
        <f t="shared" si="1"/>
        <v>0.25</v>
      </c>
      <c r="J9" s="4">
        <f t="shared" si="1"/>
        <v>0.35</v>
      </c>
      <c r="K9" s="4">
        <f t="shared" si="1"/>
        <v>0.1</v>
      </c>
      <c r="L9" s="4">
        <f t="shared" si="1"/>
        <v>1</v>
      </c>
      <c r="M9" s="4">
        <f t="shared" si="1"/>
        <v>0.25</v>
      </c>
      <c r="N9" s="4">
        <f t="shared" si="1"/>
        <v>1</v>
      </c>
      <c r="O9" s="4">
        <f t="shared" si="1"/>
        <v>1</v>
      </c>
      <c r="P9" s="4">
        <f t="shared" si="1"/>
        <v>1</v>
      </c>
      <c r="Q9" s="4">
        <f t="shared" si="1"/>
        <v>1</v>
      </c>
      <c r="R9" s="4">
        <f t="shared" si="1"/>
        <v>0.75000000000000011</v>
      </c>
      <c r="S9" s="4">
        <f t="shared" si="1"/>
        <v>0.5</v>
      </c>
      <c r="T9" s="4">
        <f t="shared" si="1"/>
        <v>0.6</v>
      </c>
      <c r="U9" s="4">
        <f t="shared" si="1"/>
        <v>1</v>
      </c>
    </row>
    <row r="10" spans="1:21" s="2" customFormat="1">
      <c r="C10" s="2" t="s">
        <v>115</v>
      </c>
      <c r="E10" s="3">
        <f>SUM(F10:U10)</f>
        <v>1.25</v>
      </c>
      <c r="F10" s="4">
        <f>SUM(F66:F69)</f>
        <v>0.05</v>
      </c>
      <c r="G10" s="4">
        <f t="shared" ref="G10:U10" si="2">SUM(G66:G69)</f>
        <v>0</v>
      </c>
      <c r="H10" s="4">
        <f t="shared" si="2"/>
        <v>0</v>
      </c>
      <c r="I10" s="4">
        <f t="shared" si="2"/>
        <v>0</v>
      </c>
      <c r="J10" s="4">
        <f t="shared" si="2"/>
        <v>0.05</v>
      </c>
      <c r="K10" s="4">
        <f t="shared" si="2"/>
        <v>0</v>
      </c>
      <c r="L10" s="4">
        <f t="shared" si="2"/>
        <v>0</v>
      </c>
      <c r="M10" s="4">
        <f t="shared" si="2"/>
        <v>0.75</v>
      </c>
      <c r="N10" s="4">
        <f t="shared" si="2"/>
        <v>0</v>
      </c>
      <c r="O10" s="4">
        <f t="shared" si="2"/>
        <v>0</v>
      </c>
      <c r="P10" s="4">
        <f t="shared" si="2"/>
        <v>0</v>
      </c>
      <c r="Q10" s="4">
        <f t="shared" si="2"/>
        <v>0</v>
      </c>
      <c r="R10" s="4">
        <f t="shared" si="2"/>
        <v>0</v>
      </c>
      <c r="S10" s="4">
        <f t="shared" si="2"/>
        <v>0</v>
      </c>
      <c r="T10" s="4">
        <f t="shared" si="2"/>
        <v>0.4</v>
      </c>
      <c r="U10" s="4">
        <f t="shared" si="2"/>
        <v>0</v>
      </c>
    </row>
    <row r="11" spans="1:21" s="19" customFormat="1">
      <c r="C11" s="19" t="s">
        <v>116</v>
      </c>
      <c r="E11" s="20">
        <f>E10+E9</f>
        <v>12.040000000000001</v>
      </c>
      <c r="F11" s="21">
        <f>F9+F10</f>
        <v>0.74000000000000021</v>
      </c>
      <c r="G11" s="21">
        <f t="shared" ref="G11:P11" si="3">G9+G10</f>
        <v>0.85000000000000009</v>
      </c>
      <c r="H11" s="21">
        <f t="shared" si="3"/>
        <v>0.45</v>
      </c>
      <c r="I11" s="21">
        <f t="shared" si="3"/>
        <v>0.25</v>
      </c>
      <c r="J11" s="21">
        <f t="shared" si="3"/>
        <v>0.39999999999999997</v>
      </c>
      <c r="K11" s="21">
        <f t="shared" si="3"/>
        <v>0.1</v>
      </c>
      <c r="L11" s="21">
        <f t="shared" si="3"/>
        <v>1</v>
      </c>
      <c r="M11" s="21">
        <f t="shared" si="3"/>
        <v>1</v>
      </c>
      <c r="N11" s="21">
        <f t="shared" si="3"/>
        <v>1</v>
      </c>
      <c r="O11" s="21">
        <f t="shared" si="3"/>
        <v>1</v>
      </c>
      <c r="P11" s="21">
        <f t="shared" si="3"/>
        <v>1</v>
      </c>
      <c r="Q11" s="21">
        <f>Q9+Q10</f>
        <v>1</v>
      </c>
      <c r="R11" s="21">
        <f t="shared" ref="R11" si="4">R9+R10</f>
        <v>0.75000000000000011</v>
      </c>
      <c r="S11" s="21">
        <f t="shared" ref="S11" si="5">S9+S10</f>
        <v>0.5</v>
      </c>
      <c r="T11" s="21">
        <f t="shared" ref="T11" si="6">T9+T10</f>
        <v>1</v>
      </c>
      <c r="U11" s="21">
        <f t="shared" ref="U11" si="7">U9+U10</f>
        <v>1</v>
      </c>
    </row>
    <row r="12" spans="1:21" s="2" customFormat="1">
      <c r="E12" s="3"/>
      <c r="F12" s="4"/>
      <c r="G12" s="4"/>
      <c r="H12" s="4"/>
      <c r="I12" s="4"/>
      <c r="J12" s="4"/>
      <c r="K12" s="4"/>
      <c r="L12" s="4"/>
      <c r="M12" s="4"/>
      <c r="N12" s="4"/>
      <c r="O12" s="4"/>
      <c r="P12" s="4"/>
      <c r="Q12" s="4"/>
      <c r="R12" s="4"/>
      <c r="S12" s="4"/>
      <c r="T12" s="4"/>
      <c r="U12" s="4"/>
    </row>
    <row r="13" spans="1:21" s="2" customFormat="1">
      <c r="C13" s="2" t="s">
        <v>117</v>
      </c>
      <c r="E13" s="3"/>
      <c r="F13" s="4"/>
      <c r="G13" s="4"/>
      <c r="H13" s="4"/>
      <c r="I13" s="4"/>
      <c r="J13" s="4"/>
      <c r="K13" s="4"/>
      <c r="L13" s="4"/>
      <c r="M13" s="4"/>
      <c r="N13" s="4"/>
      <c r="O13" s="4"/>
      <c r="P13" s="4"/>
      <c r="Q13" s="4"/>
      <c r="R13" s="4"/>
      <c r="S13" s="4"/>
      <c r="T13" s="4"/>
      <c r="U13" s="4"/>
    </row>
    <row r="14" spans="1:21" s="2" customFormat="1">
      <c r="D14" s="2" t="s">
        <v>101</v>
      </c>
      <c r="E14" s="3">
        <f>SUM(F14:U14)</f>
        <v>3.6800000000000006</v>
      </c>
      <c r="F14" s="4">
        <f>F11</f>
        <v>0.74000000000000021</v>
      </c>
      <c r="G14" s="4">
        <f>G11</f>
        <v>0.85000000000000009</v>
      </c>
      <c r="H14" s="4">
        <f>H11</f>
        <v>0.45</v>
      </c>
      <c r="I14" s="4">
        <f>I11</f>
        <v>0.25</v>
      </c>
      <c r="J14" s="4"/>
      <c r="K14" s="4">
        <f>K11</f>
        <v>0.1</v>
      </c>
      <c r="L14" s="4">
        <f>L11</f>
        <v>1</v>
      </c>
      <c r="M14" s="4"/>
      <c r="N14" s="4"/>
      <c r="O14" s="4"/>
      <c r="P14" s="4"/>
      <c r="Q14" s="4"/>
      <c r="R14" s="4"/>
      <c r="S14" s="4"/>
      <c r="T14" s="4"/>
      <c r="U14" s="4">
        <v>0.28999999999999998</v>
      </c>
    </row>
    <row r="15" spans="1:21" s="2" customFormat="1">
      <c r="D15" s="2" t="s">
        <v>113</v>
      </c>
      <c r="E15" s="3">
        <f>SUM(F15:U15)</f>
        <v>0.39999999999999997</v>
      </c>
      <c r="F15" s="4"/>
      <c r="G15" s="4"/>
      <c r="H15" s="4"/>
      <c r="I15" s="4"/>
      <c r="J15" s="4">
        <f>J11</f>
        <v>0.39999999999999997</v>
      </c>
      <c r="K15" s="4"/>
      <c r="L15" s="4"/>
      <c r="M15" s="4"/>
      <c r="N15" s="4"/>
      <c r="O15" s="4"/>
      <c r="P15" s="4"/>
      <c r="Q15" s="4"/>
      <c r="R15" s="4"/>
      <c r="S15" s="4"/>
      <c r="T15" s="4"/>
      <c r="U15" s="4"/>
    </row>
    <row r="16" spans="1:21" s="2" customFormat="1">
      <c r="D16" s="2" t="s">
        <v>118</v>
      </c>
      <c r="E16" s="3">
        <f>SUM(F16:U16)</f>
        <v>2.4000000000000004</v>
      </c>
      <c r="F16" s="4"/>
      <c r="G16" s="4"/>
      <c r="H16" s="4"/>
      <c r="I16" s="4"/>
      <c r="J16" s="4"/>
      <c r="K16" s="4"/>
      <c r="L16" s="4"/>
      <c r="M16" s="4">
        <f>M11</f>
        <v>1</v>
      </c>
      <c r="N16" s="4">
        <v>0.1</v>
      </c>
      <c r="O16" s="4">
        <v>0.1</v>
      </c>
      <c r="P16" s="4">
        <v>0.1</v>
      </c>
      <c r="Q16" s="4">
        <v>0.1</v>
      </c>
      <c r="R16" s="4"/>
      <c r="S16" s="4"/>
      <c r="T16" s="4">
        <f>T11</f>
        <v>1</v>
      </c>
      <c r="U16" s="4"/>
    </row>
    <row r="17" spans="1:21" s="2" customFormat="1">
      <c r="D17" s="2" t="s">
        <v>108</v>
      </c>
      <c r="E17" s="3">
        <f>SUM(F17:U17)</f>
        <v>3.58</v>
      </c>
      <c r="F17" s="4"/>
      <c r="G17" s="4"/>
      <c r="H17" s="4"/>
      <c r="I17" s="4"/>
      <c r="J17" s="4"/>
      <c r="K17" s="4"/>
      <c r="L17" s="4"/>
      <c r="M17" s="4"/>
      <c r="N17" s="4">
        <v>0.55000000000000004</v>
      </c>
      <c r="O17" s="4">
        <v>0.55000000000000004</v>
      </c>
      <c r="P17" s="4">
        <v>0.55000000000000004</v>
      </c>
      <c r="Q17" s="4">
        <v>0.55000000000000004</v>
      </c>
      <c r="R17" s="4">
        <f>R11</f>
        <v>0.75000000000000011</v>
      </c>
      <c r="S17" s="4">
        <f>S11</f>
        <v>0.5</v>
      </c>
      <c r="T17" s="4"/>
      <c r="U17" s="4">
        <v>0.13</v>
      </c>
    </row>
    <row r="18" spans="1:21" s="2" customFormat="1">
      <c r="D18" s="2" t="s">
        <v>120</v>
      </c>
      <c r="E18" s="3">
        <f>SUM(F18:U18)</f>
        <v>0.8</v>
      </c>
      <c r="F18" s="4"/>
      <c r="G18" s="4"/>
      <c r="H18" s="4"/>
      <c r="I18" s="4"/>
      <c r="J18" s="4"/>
      <c r="K18" s="4"/>
      <c r="L18" s="4"/>
      <c r="M18" s="4"/>
      <c r="N18" s="4">
        <v>0.2</v>
      </c>
      <c r="O18" s="4">
        <v>0.2</v>
      </c>
      <c r="P18" s="4">
        <v>0.2</v>
      </c>
      <c r="Q18" s="4">
        <v>0.2</v>
      </c>
      <c r="R18" s="4"/>
      <c r="S18" s="4"/>
      <c r="T18" s="4"/>
      <c r="U18" s="4"/>
    </row>
    <row r="19" spans="1:21" s="2" customFormat="1">
      <c r="D19" s="2" t="s">
        <v>119</v>
      </c>
      <c r="E19" s="3">
        <f>SUM(F19:U19)</f>
        <v>0.4</v>
      </c>
      <c r="F19" s="4"/>
      <c r="G19" s="4"/>
      <c r="H19" s="4"/>
      <c r="I19" s="4"/>
      <c r="J19" s="4"/>
      <c r="K19" s="4"/>
      <c r="L19" s="4"/>
      <c r="M19" s="4"/>
      <c r="N19" s="4">
        <v>0.1</v>
      </c>
      <c r="O19" s="4">
        <v>0.1</v>
      </c>
      <c r="P19" s="4">
        <v>0.1</v>
      </c>
      <c r="Q19" s="4">
        <v>0.1</v>
      </c>
      <c r="R19" s="4"/>
      <c r="S19" s="4"/>
      <c r="T19" s="4"/>
      <c r="U19" s="4"/>
    </row>
    <row r="20" spans="1:21" s="2" customFormat="1">
      <c r="D20" s="2" t="s">
        <v>112</v>
      </c>
      <c r="E20" s="3">
        <f>SUM(F20:U20)</f>
        <v>0.78</v>
      </c>
      <c r="F20" s="4"/>
      <c r="G20" s="4"/>
      <c r="H20" s="4"/>
      <c r="I20" s="4"/>
      <c r="J20" s="4"/>
      <c r="K20" s="4"/>
      <c r="L20" s="4"/>
      <c r="M20" s="4"/>
      <c r="N20" s="4">
        <v>0.05</v>
      </c>
      <c r="O20" s="4">
        <v>0.05</v>
      </c>
      <c r="P20" s="4">
        <v>0.05</v>
      </c>
      <c r="Q20" s="4">
        <v>0.05</v>
      </c>
      <c r="R20" s="4"/>
      <c r="S20" s="4"/>
      <c r="T20" s="4"/>
      <c r="U20" s="4">
        <v>0.57999999999999996</v>
      </c>
    </row>
    <row r="21" spans="1:21" s="2" customFormat="1">
      <c r="E21" s="3"/>
      <c r="F21" s="4"/>
      <c r="G21" s="4"/>
      <c r="H21" s="4"/>
      <c r="I21" s="4"/>
      <c r="J21" s="4"/>
      <c r="K21" s="4"/>
      <c r="L21" s="4"/>
      <c r="M21" s="4"/>
      <c r="N21" s="4"/>
      <c r="O21" s="4"/>
      <c r="P21" s="4"/>
      <c r="Q21" s="4"/>
      <c r="R21" s="4"/>
      <c r="S21" s="4"/>
      <c r="T21" s="4"/>
      <c r="U21" s="4"/>
    </row>
    <row r="22" spans="1:21">
      <c r="C22" s="7" t="s">
        <v>48</v>
      </c>
      <c r="E22" s="3"/>
    </row>
    <row r="23" spans="1:21">
      <c r="A23" s="15"/>
      <c r="B23" s="14" t="s">
        <v>92</v>
      </c>
      <c r="C23" s="1" t="s">
        <v>36</v>
      </c>
      <c r="E23" s="3">
        <f>SUM(F23:U23)</f>
        <v>0.2</v>
      </c>
      <c r="F23" s="5">
        <v>0.1</v>
      </c>
      <c r="L23" s="5">
        <v>0.1</v>
      </c>
    </row>
    <row r="24" spans="1:21">
      <c r="A24" s="15"/>
      <c r="B24" s="14"/>
      <c r="E24" s="3"/>
    </row>
    <row r="25" spans="1:21">
      <c r="A25" s="15"/>
      <c r="B25" s="14" t="s">
        <v>93</v>
      </c>
      <c r="C25" s="1" t="s">
        <v>0</v>
      </c>
      <c r="D25" s="1" t="s">
        <v>9</v>
      </c>
      <c r="E25" s="3">
        <f>SUM(F25:U25)</f>
        <v>0.16</v>
      </c>
      <c r="F25" s="5">
        <v>0.04</v>
      </c>
      <c r="G25" s="5">
        <v>0.02</v>
      </c>
      <c r="L25" s="5">
        <v>0.1</v>
      </c>
    </row>
    <row r="26" spans="1:21">
      <c r="A26" s="15"/>
      <c r="B26" s="14" t="s">
        <v>93</v>
      </c>
      <c r="C26" s="1" t="s">
        <v>47</v>
      </c>
      <c r="D26" s="1" t="s">
        <v>10</v>
      </c>
      <c r="E26" s="3">
        <f>SUM(F26:U26)</f>
        <v>0.29000000000000004</v>
      </c>
      <c r="F26" s="5">
        <v>0.04</v>
      </c>
      <c r="G26" s="5">
        <v>0.05</v>
      </c>
      <c r="L26" s="5">
        <v>0.1</v>
      </c>
      <c r="T26" s="5">
        <v>0.1</v>
      </c>
    </row>
    <row r="27" spans="1:21">
      <c r="A27" s="15"/>
      <c r="B27" s="14" t="s">
        <v>93</v>
      </c>
      <c r="C27" s="1" t="s">
        <v>1</v>
      </c>
      <c r="D27" s="1" t="s">
        <v>11</v>
      </c>
      <c r="E27" s="3">
        <f>SUM(F27:U27)</f>
        <v>0.14000000000000001</v>
      </c>
      <c r="F27" s="5">
        <v>0.04</v>
      </c>
      <c r="L27" s="5">
        <v>0.1</v>
      </c>
    </row>
    <row r="28" spans="1:21">
      <c r="A28" s="15"/>
      <c r="B28" s="14" t="s">
        <v>93</v>
      </c>
      <c r="C28" s="1" t="s">
        <v>39</v>
      </c>
      <c r="D28" s="1" t="s">
        <v>32</v>
      </c>
      <c r="E28" s="3">
        <f>SUM(F28:U28)</f>
        <v>0.69</v>
      </c>
      <c r="F28" s="5">
        <v>0.04</v>
      </c>
      <c r="G28" s="5">
        <v>0.1</v>
      </c>
      <c r="J28" s="5">
        <v>0.35</v>
      </c>
      <c r="M28" s="5">
        <v>0.2</v>
      </c>
      <c r="N28" s="5"/>
      <c r="O28" s="5"/>
      <c r="P28" s="5"/>
      <c r="Q28" s="5"/>
    </row>
    <row r="29" spans="1:21">
      <c r="A29" s="15"/>
      <c r="B29" s="14" t="s">
        <v>93</v>
      </c>
      <c r="C29" s="1" t="s">
        <v>37</v>
      </c>
      <c r="D29" s="1" t="s">
        <v>38</v>
      </c>
      <c r="E29" s="3">
        <f>SUM(F29:U29)</f>
        <v>0</v>
      </c>
      <c r="F29" s="5"/>
      <c r="G29" s="5"/>
      <c r="M29" s="5"/>
      <c r="N29" s="5"/>
      <c r="O29" s="5"/>
      <c r="P29" s="5"/>
      <c r="Q29" s="5"/>
    </row>
    <row r="30" spans="1:21">
      <c r="A30" s="15"/>
      <c r="B30" s="14"/>
      <c r="E30" s="3"/>
    </row>
    <row r="31" spans="1:21">
      <c r="A31" s="15"/>
      <c r="B31" s="14" t="s">
        <v>93</v>
      </c>
      <c r="C31" s="1" t="s">
        <v>19</v>
      </c>
      <c r="D31" s="1" t="s">
        <v>10</v>
      </c>
      <c r="E31" s="3">
        <f>SUM(F31:U31)</f>
        <v>0</v>
      </c>
    </row>
    <row r="32" spans="1:21">
      <c r="A32" s="15"/>
      <c r="B32" s="14" t="s">
        <v>93</v>
      </c>
      <c r="C32" s="1" t="s">
        <v>22</v>
      </c>
      <c r="D32" s="1" t="s">
        <v>10</v>
      </c>
      <c r="E32" s="3">
        <f>SUM(F32:U32)</f>
        <v>0.04</v>
      </c>
      <c r="F32" s="5">
        <v>0.04</v>
      </c>
    </row>
    <row r="33" spans="1:21">
      <c r="A33" s="15"/>
      <c r="B33" s="14" t="s">
        <v>93</v>
      </c>
      <c r="C33" s="1" t="s">
        <v>23</v>
      </c>
      <c r="D33" s="1" t="s">
        <v>10</v>
      </c>
      <c r="E33" s="3">
        <f>SUM(F33:U33)</f>
        <v>0.05</v>
      </c>
      <c r="M33" s="5">
        <v>0.05</v>
      </c>
      <c r="N33" s="5"/>
      <c r="O33" s="5"/>
      <c r="P33" s="5"/>
      <c r="Q33" s="5"/>
    </row>
    <row r="34" spans="1:21">
      <c r="A34" s="15"/>
      <c r="B34" s="14"/>
      <c r="E34" s="3"/>
    </row>
    <row r="35" spans="1:21">
      <c r="A35" s="15"/>
      <c r="B35" s="14" t="s">
        <v>93</v>
      </c>
      <c r="C35" s="1" t="s">
        <v>2</v>
      </c>
      <c r="D35" s="1" t="s">
        <v>12</v>
      </c>
      <c r="E35" s="3">
        <f>SUM(F35:U35)</f>
        <v>0.35</v>
      </c>
      <c r="F35" s="5">
        <v>0.2</v>
      </c>
      <c r="G35" s="5">
        <v>0.15</v>
      </c>
    </row>
    <row r="36" spans="1:21">
      <c r="A36" s="15"/>
      <c r="B36" s="14" t="s">
        <v>93</v>
      </c>
      <c r="C36" s="1" t="s">
        <v>3</v>
      </c>
      <c r="D36" s="1" t="s">
        <v>12</v>
      </c>
      <c r="E36" s="3">
        <f>SUM(F36:U36)</f>
        <v>0.45</v>
      </c>
      <c r="R36" s="5">
        <v>0.45</v>
      </c>
    </row>
    <row r="37" spans="1:21">
      <c r="A37" s="15"/>
      <c r="B37" s="14" t="s">
        <v>93</v>
      </c>
      <c r="C37" s="1" t="s">
        <v>4</v>
      </c>
      <c r="D37" s="1" t="s">
        <v>12</v>
      </c>
      <c r="E37" s="3">
        <f>SUM(F37:U37)</f>
        <v>1</v>
      </c>
      <c r="M37" s="5"/>
      <c r="N37" s="5"/>
      <c r="O37" s="5"/>
      <c r="P37" s="5"/>
      <c r="Q37" s="5"/>
      <c r="S37" s="5">
        <v>0.5</v>
      </c>
      <c r="T37" s="5">
        <v>0.5</v>
      </c>
    </row>
    <row r="38" spans="1:21">
      <c r="A38" s="15"/>
      <c r="B38" s="14" t="s">
        <v>93</v>
      </c>
      <c r="C38" s="1" t="s">
        <v>5</v>
      </c>
      <c r="D38" s="1" t="s">
        <v>12</v>
      </c>
      <c r="E38" s="3">
        <f>SUM(F38:U38)</f>
        <v>1.45</v>
      </c>
      <c r="H38" s="5">
        <v>0.45</v>
      </c>
      <c r="U38" s="5">
        <v>1</v>
      </c>
    </row>
    <row r="39" spans="1:21">
      <c r="A39" s="15"/>
      <c r="B39" s="14" t="s">
        <v>94</v>
      </c>
      <c r="C39" s="1" t="s">
        <v>30</v>
      </c>
      <c r="D39" s="1" t="s">
        <v>10</v>
      </c>
      <c r="E39" s="3">
        <f>SUM(F39:U39)</f>
        <v>0.28999999999999998</v>
      </c>
      <c r="F39" s="5">
        <v>0.04</v>
      </c>
      <c r="G39" s="5"/>
      <c r="I39" s="5">
        <v>0.25</v>
      </c>
      <c r="J39" s="5"/>
    </row>
    <row r="40" spans="1:21">
      <c r="A40" s="15"/>
      <c r="B40" s="14"/>
      <c r="E40" s="3"/>
    </row>
    <row r="41" spans="1:21">
      <c r="A41" s="15"/>
      <c r="B41" s="14" t="s">
        <v>93</v>
      </c>
      <c r="C41" s="1" t="s">
        <v>20</v>
      </c>
      <c r="D41" s="1" t="s">
        <v>12</v>
      </c>
      <c r="E41" s="3">
        <f>SUM(F41:U41)</f>
        <v>0.01</v>
      </c>
      <c r="F41" s="5">
        <v>0.01</v>
      </c>
    </row>
    <row r="42" spans="1:21">
      <c r="A42" s="15"/>
      <c r="B42" s="14" t="s">
        <v>94</v>
      </c>
      <c r="C42" s="1" t="s">
        <v>31</v>
      </c>
      <c r="D42" s="1" t="s">
        <v>10</v>
      </c>
      <c r="E42" s="3">
        <f>SUM(F42:U42)</f>
        <v>0.01</v>
      </c>
      <c r="F42" s="5">
        <v>0.01</v>
      </c>
    </row>
    <row r="43" spans="1:21">
      <c r="A43" s="15"/>
      <c r="B43" s="14" t="s">
        <v>93</v>
      </c>
      <c r="C43" s="1" t="s">
        <v>21</v>
      </c>
      <c r="D43" s="1" t="s">
        <v>10</v>
      </c>
      <c r="E43" s="3">
        <f>SUM(F43:U43)</f>
        <v>0.01</v>
      </c>
      <c r="F43" s="5">
        <v>0.01</v>
      </c>
    </row>
    <row r="44" spans="1:21">
      <c r="A44" s="15"/>
      <c r="B44" s="14"/>
      <c r="E44" s="3"/>
    </row>
    <row r="45" spans="1:21">
      <c r="A45" s="15"/>
      <c r="B45" s="14" t="s">
        <v>95</v>
      </c>
      <c r="C45" s="1" t="s">
        <v>7</v>
      </c>
      <c r="D45" s="1" t="s">
        <v>13</v>
      </c>
      <c r="E45" s="3">
        <f>SUM(F45:U45)</f>
        <v>0.23</v>
      </c>
      <c r="F45" s="5">
        <v>0.01</v>
      </c>
      <c r="I45" s="5">
        <v>0.02</v>
      </c>
      <c r="J45" s="5">
        <v>0.2</v>
      </c>
      <c r="K45" s="5"/>
    </row>
    <row r="46" spans="1:21">
      <c r="A46" s="15"/>
      <c r="B46" s="14" t="s">
        <v>96</v>
      </c>
      <c r="C46" s="1" t="s">
        <v>6</v>
      </c>
      <c r="D46" s="1" t="s">
        <v>12</v>
      </c>
      <c r="E46" s="3">
        <f>SUM(F46:U46)</f>
        <v>0.35</v>
      </c>
      <c r="F46" s="5">
        <v>0.15</v>
      </c>
      <c r="G46" s="5">
        <v>0.05</v>
      </c>
      <c r="I46" s="5">
        <v>0.05</v>
      </c>
      <c r="J46" s="5">
        <v>0.1</v>
      </c>
      <c r="K46" s="5"/>
    </row>
    <row r="47" spans="1:21">
      <c r="A47" s="15"/>
      <c r="B47" s="14" t="s">
        <v>93</v>
      </c>
      <c r="C47" s="1" t="s">
        <v>14</v>
      </c>
      <c r="D47" s="1" t="s">
        <v>12</v>
      </c>
      <c r="E47" s="3">
        <f>SUM(F47:U47)</f>
        <v>0.32</v>
      </c>
      <c r="F47" s="5">
        <v>0.04</v>
      </c>
      <c r="G47" s="5">
        <v>0.18</v>
      </c>
      <c r="R47" s="5">
        <v>0.1</v>
      </c>
    </row>
    <row r="48" spans="1:21">
      <c r="A48" s="15"/>
      <c r="B48" s="14" t="s">
        <v>93</v>
      </c>
      <c r="C48" s="1" t="s">
        <v>15</v>
      </c>
      <c r="D48" s="1" t="s">
        <v>28</v>
      </c>
      <c r="E48" s="3">
        <f>SUM(F48:U48)</f>
        <v>0.15</v>
      </c>
      <c r="G48" s="5">
        <v>0.15</v>
      </c>
    </row>
    <row r="49" spans="1:18">
      <c r="A49" s="15"/>
      <c r="B49" s="14" t="s">
        <v>93</v>
      </c>
      <c r="C49" s="1" t="s">
        <v>16</v>
      </c>
      <c r="D49" s="1" t="s">
        <v>12</v>
      </c>
      <c r="E49" s="3">
        <f>SUM(F49:U49)</f>
        <v>0.15</v>
      </c>
      <c r="G49" s="5">
        <v>0.15</v>
      </c>
    </row>
    <row r="50" spans="1:18">
      <c r="A50" s="15"/>
      <c r="B50" s="14" t="s">
        <v>93</v>
      </c>
      <c r="C50" s="1" t="s">
        <v>46</v>
      </c>
      <c r="D50" s="1" t="s">
        <v>12</v>
      </c>
      <c r="E50" s="3">
        <f>SUM(F50:U50)</f>
        <v>0</v>
      </c>
      <c r="G50" s="5"/>
    </row>
    <row r="51" spans="1:18">
      <c r="A51" s="15"/>
      <c r="B51" s="14" t="s">
        <v>93</v>
      </c>
      <c r="C51" s="1" t="s">
        <v>17</v>
      </c>
      <c r="D51" s="1" t="s">
        <v>29</v>
      </c>
      <c r="E51" s="3">
        <f>SUM(F51:U51)</f>
        <v>0.1</v>
      </c>
      <c r="K51" s="5">
        <v>0.1</v>
      </c>
    </row>
    <row r="52" spans="1:18">
      <c r="A52" s="15"/>
      <c r="B52" s="14" t="s">
        <v>97</v>
      </c>
      <c r="C52" s="1" t="s">
        <v>24</v>
      </c>
      <c r="D52" s="1" t="s">
        <v>10</v>
      </c>
      <c r="E52" s="3">
        <f>SUM(F52:U52)</f>
        <v>0.03</v>
      </c>
      <c r="I52" s="5">
        <v>0.03</v>
      </c>
      <c r="J52" s="5"/>
    </row>
    <row r="53" spans="1:18">
      <c r="A53" s="15"/>
      <c r="B53" s="14" t="s">
        <v>97</v>
      </c>
      <c r="C53" s="1" t="s">
        <v>25</v>
      </c>
      <c r="D53" s="1" t="s">
        <v>29</v>
      </c>
      <c r="E53" s="3">
        <f>SUM(F53:U53)</f>
        <v>0.30000000000000004</v>
      </c>
      <c r="G53" s="5"/>
      <c r="I53" s="5">
        <v>0.1</v>
      </c>
      <c r="J53" s="5">
        <v>0.2</v>
      </c>
    </row>
    <row r="54" spans="1:18">
      <c r="A54" s="15"/>
      <c r="B54" s="14"/>
      <c r="E54" s="3"/>
      <c r="G54" s="5"/>
      <c r="I54" s="5"/>
      <c r="J54" s="5"/>
    </row>
    <row r="55" spans="1:18">
      <c r="A55" s="15"/>
      <c r="B55" s="14" t="s">
        <v>93</v>
      </c>
      <c r="C55" s="1" t="s">
        <v>18</v>
      </c>
      <c r="D55" s="1" t="s">
        <v>10</v>
      </c>
      <c r="E55" s="3">
        <f>SUM(F55:U55)</f>
        <v>0.34</v>
      </c>
      <c r="F55" s="5">
        <v>0.04</v>
      </c>
      <c r="G55" s="5">
        <v>0.05</v>
      </c>
      <c r="N55" s="5">
        <v>0.1</v>
      </c>
      <c r="Q55" s="5">
        <v>0.1</v>
      </c>
      <c r="R55" s="5">
        <v>0.05</v>
      </c>
    </row>
    <row r="56" spans="1:18">
      <c r="A56" s="15"/>
      <c r="B56" s="14" t="s">
        <v>93</v>
      </c>
      <c r="C56" s="1" t="s">
        <v>41</v>
      </c>
      <c r="D56" s="1" t="s">
        <v>10</v>
      </c>
      <c r="E56" s="3">
        <f>SUM(F56:U56)</f>
        <v>0.89999999999999991</v>
      </c>
      <c r="G56" s="5"/>
      <c r="I56" s="5"/>
      <c r="J56" s="5"/>
      <c r="O56" s="5">
        <v>0.7</v>
      </c>
      <c r="P56" s="5">
        <v>0.2</v>
      </c>
    </row>
    <row r="57" spans="1:18">
      <c r="A57" s="15"/>
      <c r="B57" s="14" t="s">
        <v>93</v>
      </c>
      <c r="C57" s="1" t="s">
        <v>42</v>
      </c>
      <c r="D57" s="1" t="s">
        <v>10</v>
      </c>
      <c r="E57" s="3">
        <f>SUM(F57:U57)</f>
        <v>0.89999999999999991</v>
      </c>
      <c r="G57" s="5"/>
      <c r="I57" s="5"/>
      <c r="J57" s="5"/>
      <c r="N57" s="5">
        <v>0.7</v>
      </c>
      <c r="P57" s="5">
        <v>0.2</v>
      </c>
    </row>
    <row r="58" spans="1:18">
      <c r="A58" s="15"/>
      <c r="B58" s="14" t="s">
        <v>93</v>
      </c>
      <c r="C58" s="1" t="s">
        <v>43</v>
      </c>
      <c r="D58" s="1" t="s">
        <v>10</v>
      </c>
      <c r="E58" s="3">
        <f>SUM(F58:U58)</f>
        <v>0.3</v>
      </c>
      <c r="G58" s="5"/>
      <c r="I58" s="5"/>
      <c r="J58" s="5"/>
      <c r="O58" s="5">
        <v>0.3</v>
      </c>
    </row>
    <row r="59" spans="1:18">
      <c r="A59" s="15"/>
      <c r="B59" s="14" t="s">
        <v>93</v>
      </c>
      <c r="C59" s="1" t="s">
        <v>45</v>
      </c>
      <c r="D59" s="1" t="s">
        <v>10</v>
      </c>
      <c r="E59" s="3">
        <f>SUM(F59:U59)</f>
        <v>0.5</v>
      </c>
      <c r="G59" s="5"/>
      <c r="I59" s="5"/>
      <c r="J59" s="5"/>
      <c r="O59" s="5"/>
      <c r="P59" s="5">
        <v>0.5</v>
      </c>
    </row>
    <row r="60" spans="1:18">
      <c r="A60" s="15"/>
      <c r="B60" s="14" t="s">
        <v>93</v>
      </c>
      <c r="C60" s="1" t="s">
        <v>44</v>
      </c>
      <c r="D60" s="1" t="s">
        <v>10</v>
      </c>
      <c r="E60" s="3">
        <f>SUM(F60:U60)</f>
        <v>1.2000000000000002</v>
      </c>
      <c r="G60" s="5"/>
      <c r="I60" s="5"/>
      <c r="J60" s="5"/>
      <c r="N60" s="5">
        <v>0.2</v>
      </c>
      <c r="P60" s="5">
        <v>0.1</v>
      </c>
      <c r="Q60" s="5">
        <v>0.9</v>
      </c>
    </row>
    <row r="61" spans="1:18">
      <c r="A61" s="15"/>
      <c r="B61" s="14"/>
      <c r="E61" s="3"/>
    </row>
    <row r="62" spans="1:18">
      <c r="A62" s="15"/>
      <c r="B62" s="14" t="s">
        <v>93</v>
      </c>
      <c r="C62" s="1" t="s">
        <v>26</v>
      </c>
      <c r="E62" s="3">
        <f>SUM(F62:U62)</f>
        <v>0.19</v>
      </c>
      <c r="F62" s="5">
        <v>0.04</v>
      </c>
      <c r="R62" s="5">
        <v>0.15</v>
      </c>
    </row>
    <row r="63" spans="1:18">
      <c r="A63" s="15"/>
      <c r="B63" s="14"/>
      <c r="E63" s="3"/>
    </row>
    <row r="64" spans="1:18">
      <c r="C64" s="1" t="s">
        <v>40</v>
      </c>
      <c r="E64" s="3">
        <f>SUM(F64:U64)</f>
        <v>0.6</v>
      </c>
      <c r="L64" s="5">
        <v>0.6</v>
      </c>
    </row>
    <row r="65" spans="1:20">
      <c r="A65" s="15"/>
      <c r="B65" s="14"/>
      <c r="E65" s="3"/>
    </row>
    <row r="66" spans="1:20">
      <c r="A66" s="15"/>
      <c r="B66" s="14" t="s">
        <v>93</v>
      </c>
      <c r="C66" s="1" t="s">
        <v>27</v>
      </c>
      <c r="E66" s="3">
        <f>SUM(F66:U66)</f>
        <v>1.25</v>
      </c>
      <c r="F66" s="5">
        <v>0.05</v>
      </c>
      <c r="J66" s="5">
        <v>0.05</v>
      </c>
      <c r="M66" s="5">
        <v>0.75</v>
      </c>
      <c r="N66" s="5"/>
      <c r="O66" s="5"/>
      <c r="P66" s="5"/>
      <c r="Q66" s="5"/>
      <c r="T66" s="5">
        <v>0.4</v>
      </c>
    </row>
    <row r="67" spans="1:20">
      <c r="A67" s="15"/>
      <c r="B67" s="16"/>
      <c r="C67" s="1" t="s">
        <v>109</v>
      </c>
      <c r="E67" s="3"/>
    </row>
    <row r="68" spans="1:20">
      <c r="C68" s="1" t="s">
        <v>110</v>
      </c>
    </row>
    <row r="69" spans="1:20">
      <c r="C69" s="1" t="s">
        <v>111</v>
      </c>
    </row>
    <row r="73" spans="1:20">
      <c r="B73" s="1" t="s">
        <v>92</v>
      </c>
      <c r="C73" s="1" t="s">
        <v>35</v>
      </c>
      <c r="E73" s="3">
        <f>SUM(F73:U73)</f>
        <v>1.1499999999999999</v>
      </c>
      <c r="F73" s="5">
        <v>0.1</v>
      </c>
      <c r="G73" s="5">
        <v>0.1</v>
      </c>
      <c r="H73" s="5">
        <v>0.05</v>
      </c>
      <c r="I73" s="5">
        <v>0.05</v>
      </c>
      <c r="J73" s="5">
        <v>0.1</v>
      </c>
      <c r="K73" s="5"/>
      <c r="R73" s="5">
        <v>0.25</v>
      </c>
      <c r="S73" s="5">
        <v>0.5</v>
      </c>
    </row>
    <row r="75" spans="1:20" s="6" customFormat="1"/>
  </sheetData>
  <phoneticPr fontId="2" type="noConversion"/>
  <pageMargins left="0.7" right="0.7" top="0.75" bottom="0.75" header="0.3" footer="0.3"/>
  <pageSetup paperSize="9" scale="36"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election activeCell="A2" sqref="A2:B8"/>
    </sheetView>
  </sheetViews>
  <sheetFormatPr baseColWidth="10" defaultRowHeight="16"/>
  <sheetData>
    <row r="2" spans="1:2">
      <c r="A2" t="s">
        <v>108</v>
      </c>
      <c r="B2">
        <v>4.78</v>
      </c>
    </row>
    <row r="3" spans="1:2">
      <c r="A3" t="s">
        <v>101</v>
      </c>
      <c r="B3">
        <v>3.5300000000000007</v>
      </c>
    </row>
    <row r="4" spans="1:2">
      <c r="A4" t="s">
        <v>118</v>
      </c>
      <c r="B4">
        <v>2.4000000000000004</v>
      </c>
    </row>
    <row r="5" spans="1:2">
      <c r="A5" t="s">
        <v>112</v>
      </c>
      <c r="B5">
        <v>1.03</v>
      </c>
    </row>
    <row r="6" spans="1:2">
      <c r="A6" t="s">
        <v>120</v>
      </c>
      <c r="B6">
        <v>0.8</v>
      </c>
    </row>
    <row r="7" spans="1:2">
      <c r="A7" t="s">
        <v>113</v>
      </c>
      <c r="B7">
        <v>0.75</v>
      </c>
    </row>
    <row r="8" spans="1:2">
      <c r="A8" t="s">
        <v>119</v>
      </c>
      <c r="B8">
        <v>0.4</v>
      </c>
    </row>
  </sheetData>
  <sortState ref="A2:B7">
    <sortCondition descending="1" ref="B2:B7"/>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simplified</vt:lpstr>
      <vt:lpstr>full details</vt:lpstr>
      <vt:lpstr>Sheet2</vt:lpstr>
    </vt:vector>
  </TitlesOfParts>
  <Company>IOC/UNESCO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Fischer</dc:creator>
  <cp:lastModifiedBy>Albert Fischer</cp:lastModifiedBy>
  <cp:lastPrinted>2018-02-25T07:12:33Z</cp:lastPrinted>
  <dcterms:created xsi:type="dcterms:W3CDTF">2016-03-09T12:26:08Z</dcterms:created>
  <dcterms:modified xsi:type="dcterms:W3CDTF">2018-02-25T11:15:52Z</dcterms:modified>
</cp:coreProperties>
</file>